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.MŠ Velké Opatovice\Desktop\"/>
    </mc:Choice>
  </mc:AlternateContent>
  <xr:revisionPtr revIDLastSave="0" documentId="13_ncr:1_{3E16EFCF-A0CC-4F54-AC7D-DF073F0190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74" i="1"/>
  <c r="E19" i="1"/>
  <c r="H22" i="1"/>
  <c r="H21" i="1"/>
  <c r="C52" i="1"/>
  <c r="H64" i="1"/>
  <c r="H65" i="1"/>
  <c r="H63" i="1"/>
  <c r="H75" i="1"/>
  <c r="H51" i="1"/>
  <c r="F48" i="1"/>
  <c r="G48" i="1"/>
  <c r="H47" i="1"/>
  <c r="H46" i="1"/>
  <c r="D41" i="1"/>
  <c r="E41" i="1"/>
  <c r="F41" i="1"/>
  <c r="G41" i="1"/>
  <c r="C41" i="1"/>
  <c r="D28" i="1"/>
  <c r="D77" i="1" s="1"/>
  <c r="E28" i="1"/>
  <c r="F28" i="1"/>
  <c r="G28" i="1"/>
  <c r="C28" i="1"/>
  <c r="H68" i="1"/>
  <c r="H69" i="1"/>
  <c r="H70" i="1"/>
  <c r="H71" i="1"/>
  <c r="H10" i="1"/>
  <c r="H11" i="1"/>
  <c r="H12" i="1"/>
  <c r="D19" i="1"/>
  <c r="C19" i="1"/>
  <c r="H67" i="1"/>
  <c r="G66" i="1"/>
  <c r="F66" i="1"/>
  <c r="E66" i="1"/>
  <c r="D66" i="1"/>
  <c r="C66" i="1"/>
  <c r="H62" i="1"/>
  <c r="H60" i="1"/>
  <c r="H59" i="1"/>
  <c r="H58" i="1"/>
  <c r="H57" i="1"/>
  <c r="H56" i="1"/>
  <c r="H55" i="1"/>
  <c r="H54" i="1"/>
  <c r="H53" i="1"/>
  <c r="G52" i="1"/>
  <c r="F52" i="1"/>
  <c r="E52" i="1"/>
  <c r="D52" i="1"/>
  <c r="H45" i="1"/>
  <c r="H44" i="1"/>
  <c r="H43" i="1"/>
  <c r="H40" i="1"/>
  <c r="H39" i="1"/>
  <c r="H38" i="1"/>
  <c r="H37" i="1"/>
  <c r="H36" i="1"/>
  <c r="H35" i="1"/>
  <c r="H34" i="1"/>
  <c r="H33" i="1"/>
  <c r="H32" i="1"/>
  <c r="H31" i="1"/>
  <c r="H30" i="1"/>
  <c r="H29" i="1"/>
  <c r="H23" i="1"/>
  <c r="H20" i="1"/>
  <c r="G19" i="1"/>
  <c r="F19" i="1"/>
  <c r="H18" i="1"/>
  <c r="H17" i="1"/>
  <c r="H16" i="1"/>
  <c r="H15" i="1"/>
  <c r="G14" i="1"/>
  <c r="F14" i="1"/>
  <c r="E14" i="1"/>
  <c r="D14" i="1"/>
  <c r="C14" i="1"/>
  <c r="H13" i="1"/>
  <c r="H9" i="1"/>
  <c r="H8" i="1"/>
  <c r="H7" i="1"/>
  <c r="G6" i="1"/>
  <c r="F6" i="1"/>
  <c r="E6" i="1"/>
  <c r="D6" i="1"/>
  <c r="C6" i="1"/>
  <c r="C24" i="1" l="1"/>
  <c r="E77" i="1"/>
  <c r="E24" i="1"/>
  <c r="H28" i="1"/>
  <c r="F24" i="1"/>
  <c r="H41" i="1"/>
  <c r="G77" i="1"/>
  <c r="F77" i="1"/>
  <c r="C77" i="1"/>
  <c r="H48" i="1"/>
  <c r="G24" i="1"/>
  <c r="D24" i="1"/>
  <c r="H14" i="1"/>
  <c r="H52" i="1"/>
  <c r="H73" i="1"/>
  <c r="H72" i="1"/>
  <c r="H19" i="1"/>
  <c r="H66" i="1"/>
  <c r="H6" i="1"/>
  <c r="F78" i="1" l="1"/>
  <c r="G78" i="1"/>
  <c r="D78" i="1"/>
  <c r="C78" i="1"/>
  <c r="H24" i="1"/>
  <c r="H77" i="1"/>
  <c r="E78" i="1" l="1"/>
  <c r="H78" i="1" s="1"/>
</calcChain>
</file>

<file path=xl/sharedStrings.xml><?xml version="1.0" encoding="utf-8"?>
<sst xmlns="http://schemas.openxmlformats.org/spreadsheetml/2006/main" count="97" uniqueCount="88">
  <si>
    <t>Příloha č. 12</t>
  </si>
  <si>
    <t>v tis. Kč</t>
  </si>
  <si>
    <t>Hlavní činnost  - kryto z provoz. prostředků</t>
  </si>
  <si>
    <t>Hlav. činnost - kryto z dotací</t>
  </si>
  <si>
    <t>Doplňková činnost</t>
  </si>
  <si>
    <t>Celkem</t>
  </si>
  <si>
    <t>VÝNOSY</t>
  </si>
  <si>
    <t>Rok 2022</t>
  </si>
  <si>
    <t>Výnosy z prodeje služeb – školné, stravování</t>
  </si>
  <si>
    <t>Finanční výnosy</t>
  </si>
  <si>
    <t>Výnosy  c e l k e m</t>
  </si>
  <si>
    <t>NÁKLADY</t>
  </si>
  <si>
    <t>DDHM</t>
  </si>
  <si>
    <t>Služby</t>
  </si>
  <si>
    <t>Náklady c e l k e m</t>
  </si>
  <si>
    <t xml:space="preserve">R o z d í l   v ý n o s y  -  n á k l a d y </t>
  </si>
  <si>
    <t>Sejmuto:</t>
  </si>
  <si>
    <t>Rok 2023</t>
  </si>
  <si>
    <t>Výnosy z činnosti</t>
  </si>
  <si>
    <t>Výnosy z prodeje DHM</t>
  </si>
  <si>
    <t>Čerpáni fondů</t>
  </si>
  <si>
    <t>Ostatní výnosy z činnosti</t>
  </si>
  <si>
    <t>Úroky</t>
  </si>
  <si>
    <t>Ostatní finanční výnosy</t>
  </si>
  <si>
    <t>Výnosy z transferů</t>
  </si>
  <si>
    <t>Spotřeba materiálu</t>
  </si>
  <si>
    <t xml:space="preserve"> - materiál</t>
  </si>
  <si>
    <t xml:space="preserve"> - potraviny D+Z/cizí stráv.</t>
  </si>
  <si>
    <t xml:space="preserve"> - hračky</t>
  </si>
  <si>
    <t xml:space="preserve"> - časopisy,knihy,publikace</t>
  </si>
  <si>
    <t xml:space="preserve"> - spotřeba drob. majetku</t>
  </si>
  <si>
    <t xml:space="preserve"> - pracovní oděvy, obuv</t>
  </si>
  <si>
    <t xml:space="preserve"> - kancelářské potřeby</t>
  </si>
  <si>
    <t xml:space="preserve"> - učební pomůcky R44-99</t>
  </si>
  <si>
    <t xml:space="preserve"> - čistítí prostředky</t>
  </si>
  <si>
    <t>Spotřeba energie</t>
  </si>
  <si>
    <t xml:space="preserve"> - elektrická energie</t>
  </si>
  <si>
    <t xml:space="preserve"> - voda</t>
  </si>
  <si>
    <t xml:space="preserve"> - plyn</t>
  </si>
  <si>
    <t>Prodané zboží</t>
  </si>
  <si>
    <t>Opravy a udržování</t>
  </si>
  <si>
    <t>Cestovné</t>
  </si>
  <si>
    <t>Náklady na reprezentaci</t>
  </si>
  <si>
    <t xml:space="preserve"> - bankovní poplatky</t>
  </si>
  <si>
    <t xml:space="preserve"> - poštovné</t>
  </si>
  <si>
    <t xml:space="preserve"> - telefonní poplatky</t>
  </si>
  <si>
    <t xml:space="preserve"> - služby - počítač</t>
  </si>
  <si>
    <t xml:space="preserve"> - služby ostatní</t>
  </si>
  <si>
    <t xml:space="preserve"> - účetnictví</t>
  </si>
  <si>
    <t xml:space="preserve"> - odvoz odpadu</t>
  </si>
  <si>
    <t xml:space="preserve"> - poplatek - internet</t>
  </si>
  <si>
    <t>Mzdové náklady</t>
  </si>
  <si>
    <t>Zákonné pojištění</t>
  </si>
  <si>
    <t>Zákonné sociální</t>
  </si>
  <si>
    <t xml:space="preserve"> - odvod FKSP</t>
  </si>
  <si>
    <t xml:space="preserve"> - náklady semináře</t>
  </si>
  <si>
    <t>30/10</t>
  </si>
  <si>
    <t>70/12</t>
  </si>
  <si>
    <t>36/16</t>
  </si>
  <si>
    <t>38/11</t>
  </si>
  <si>
    <t>31/11</t>
  </si>
  <si>
    <t>32/12</t>
  </si>
  <si>
    <t>35/15</t>
  </si>
  <si>
    <t>39/18</t>
  </si>
  <si>
    <t>37/17</t>
  </si>
  <si>
    <t>41/21</t>
  </si>
  <si>
    <t>50/49</t>
  </si>
  <si>
    <t xml:space="preserve"> - pracovní prohlídky</t>
  </si>
  <si>
    <t xml:space="preserve"> - konzultační a poradenské služby</t>
  </si>
  <si>
    <t xml:space="preserve"> - jiné soc. náklady -pracovní pomůcky, oděvy, resp.</t>
  </si>
  <si>
    <t xml:space="preserve"> </t>
  </si>
  <si>
    <t>Rok 2024</t>
  </si>
  <si>
    <t>Výnosy míst.vl. Institucí - od zřizovatele</t>
  </si>
  <si>
    <t>Výnosy ústř.vl. Institucí - ze stát. rozpočtu</t>
  </si>
  <si>
    <t>Výnosy z transferů - rozpouštění dotací</t>
  </si>
  <si>
    <t>Výnosy projekt OP JAK (dříve Šablony)</t>
  </si>
  <si>
    <t>Odpisy - rozpouštění dotace</t>
  </si>
  <si>
    <t>Odpisy - příspěvek zřizovatele (+ DČ)</t>
  </si>
  <si>
    <t>Organizace:1. mateřská škola Velké Opatovice, příspěvková organizace</t>
  </si>
  <si>
    <t>33/13</t>
  </si>
  <si>
    <t>672 32</t>
  </si>
  <si>
    <t>672 25</t>
  </si>
  <si>
    <t xml:space="preserve"> Čerpání fondů</t>
  </si>
  <si>
    <r>
      <t xml:space="preserve">Jiné sociální pojištění </t>
    </r>
    <r>
      <rPr>
        <b/>
        <sz val="8"/>
        <rFont val="Cambria"/>
        <family val="1"/>
        <charset val="238"/>
      </rPr>
      <t xml:space="preserve"> (52530 poj. mezd)</t>
    </r>
  </si>
  <si>
    <t>Ostatní náklady, poj. Majetku</t>
  </si>
  <si>
    <t>Vyvěšeno: 20. 12. 2023</t>
  </si>
  <si>
    <t>Elektronicky vyvěšeno: 20. 12. 2023</t>
  </si>
  <si>
    <t>Schválený rozpočet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</si>
</sst>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#,##0_ ;[Red]\-#,##0\ "/>
    <numFmt numFmtId="166" formatCode="#,##0.0_ ;[Red]\-#,##0.0\ 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b/>
      <i/>
      <sz val="10"/>
      <name val="Cambria"/>
      <family val="1"/>
      <charset val="238"/>
    </font>
    <font>
      <b/>
      <sz val="9"/>
      <name val="Cambria"/>
      <family val="1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CCCCFF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1C1C1C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" fillId="0" borderId="0" xfId="0" applyFont="1"/>
    <xf numFmtId="49" fontId="4" fillId="0" borderId="0" xfId="0" applyNumberFormat="1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wrapText="1"/>
    </xf>
    <xf numFmtId="165" fontId="8" fillId="3" borderId="4" xfId="0" applyNumberFormat="1" applyFont="1" applyFill="1" applyBorder="1" applyAlignment="1">
      <alignment wrapText="1"/>
    </xf>
    <xf numFmtId="165" fontId="8" fillId="3" borderId="3" xfId="0" applyNumberFormat="1" applyFont="1" applyFill="1" applyBorder="1" applyAlignment="1">
      <alignment wrapText="1"/>
    </xf>
    <xf numFmtId="165" fontId="8" fillId="3" borderId="6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1" fillId="0" borderId="7" xfId="0" applyFont="1" applyBorder="1" applyAlignment="1">
      <alignment horizontal="left" vertical="center" wrapText="1"/>
    </xf>
    <xf numFmtId="165" fontId="1" fillId="0" borderId="6" xfId="0" applyNumberFormat="1" applyFont="1" applyBorder="1" applyAlignment="1" applyProtection="1">
      <alignment wrapText="1"/>
      <protection locked="0"/>
    </xf>
    <xf numFmtId="166" fontId="1" fillId="0" borderId="8" xfId="0" applyNumberFormat="1" applyFont="1" applyBorder="1" applyAlignment="1">
      <alignment wrapText="1"/>
    </xf>
    <xf numFmtId="165" fontId="1" fillId="0" borderId="9" xfId="0" applyNumberFormat="1" applyFont="1" applyBorder="1" applyAlignment="1" applyProtection="1">
      <alignment wrapText="1"/>
      <protection locked="0"/>
    </xf>
    <xf numFmtId="165" fontId="8" fillId="4" borderId="2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165" fontId="1" fillId="0" borderId="11" xfId="0" applyNumberFormat="1" applyFont="1" applyBorder="1" applyAlignment="1" applyProtection="1">
      <alignment wrapText="1"/>
      <protection locked="0"/>
    </xf>
    <xf numFmtId="165" fontId="1" fillId="0" borderId="12" xfId="0" applyNumberFormat="1" applyFont="1" applyBorder="1" applyAlignment="1" applyProtection="1">
      <alignment wrapText="1"/>
      <protection locked="0"/>
    </xf>
    <xf numFmtId="165" fontId="8" fillId="4" borderId="13" xfId="0" applyNumberFormat="1" applyFont="1" applyFill="1" applyBorder="1" applyAlignment="1">
      <alignment wrapText="1"/>
    </xf>
    <xf numFmtId="165" fontId="8" fillId="4" borderId="11" xfId="0" applyNumberFormat="1" applyFont="1" applyFill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165" fontId="2" fillId="0" borderId="15" xfId="0" applyNumberFormat="1" applyFont="1" applyBorder="1" applyAlignment="1" applyProtection="1">
      <alignment wrapText="1"/>
      <protection locked="0"/>
    </xf>
    <xf numFmtId="166" fontId="2" fillId="0" borderId="13" xfId="0" applyNumberFormat="1" applyFont="1" applyBorder="1" applyAlignment="1">
      <alignment wrapText="1"/>
    </xf>
    <xf numFmtId="165" fontId="2" fillId="0" borderId="16" xfId="0" applyNumberFormat="1" applyFont="1" applyBorder="1" applyAlignment="1" applyProtection="1">
      <alignment wrapText="1"/>
      <protection locked="0"/>
    </xf>
    <xf numFmtId="165" fontId="8" fillId="4" borderId="17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165" fontId="2" fillId="3" borderId="4" xfId="0" applyNumberFormat="1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165" fontId="1" fillId="0" borderId="7" xfId="0" applyNumberFormat="1" applyFont="1" applyBorder="1" applyAlignment="1" applyProtection="1">
      <alignment wrapText="1"/>
      <protection locked="0"/>
    </xf>
    <xf numFmtId="165" fontId="1" fillId="0" borderId="8" xfId="0" applyNumberFormat="1" applyFont="1" applyBorder="1" applyAlignment="1" applyProtection="1">
      <alignment wrapText="1"/>
      <protection locked="0"/>
    </xf>
    <xf numFmtId="0" fontId="1" fillId="0" borderId="10" xfId="0" applyFont="1" applyBorder="1" applyAlignment="1">
      <alignment wrapText="1"/>
    </xf>
    <xf numFmtId="165" fontId="1" fillId="0" borderId="10" xfId="0" applyNumberFormat="1" applyFont="1" applyBorder="1" applyAlignment="1" applyProtection="1">
      <alignment wrapText="1"/>
      <protection locked="0"/>
    </xf>
    <xf numFmtId="166" fontId="1" fillId="0" borderId="11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165" fontId="1" fillId="0" borderId="14" xfId="0" applyNumberFormat="1" applyFont="1" applyBorder="1" applyAlignment="1" applyProtection="1">
      <alignment wrapText="1"/>
      <protection locked="0"/>
    </xf>
    <xf numFmtId="166" fontId="1" fillId="0" borderId="13" xfId="0" applyNumberFormat="1" applyFont="1" applyBorder="1" applyAlignment="1">
      <alignment wrapText="1"/>
    </xf>
    <xf numFmtId="165" fontId="1" fillId="0" borderId="16" xfId="0" applyNumberFormat="1" applyFont="1" applyBorder="1" applyAlignment="1" applyProtection="1">
      <alignment wrapText="1"/>
      <protection locked="0"/>
    </xf>
    <xf numFmtId="165" fontId="2" fillId="3" borderId="3" xfId="0" applyNumberFormat="1" applyFont="1" applyFill="1" applyBorder="1" applyAlignment="1">
      <alignment wrapText="1"/>
    </xf>
    <xf numFmtId="165" fontId="7" fillId="0" borderId="8" xfId="0" applyNumberFormat="1" applyFont="1" applyBorder="1" applyAlignment="1">
      <alignment wrapText="1"/>
    </xf>
    <xf numFmtId="165" fontId="7" fillId="0" borderId="11" xfId="0" applyNumberFormat="1" applyFont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165" fontId="8" fillId="2" borderId="4" xfId="0" applyNumberFormat="1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4" borderId="0" xfId="0" applyFont="1" applyFill="1" applyAlignment="1">
      <alignment vertical="center" wrapText="1"/>
    </xf>
    <xf numFmtId="165" fontId="8" fillId="4" borderId="0" xfId="0" applyNumberFormat="1" applyFont="1" applyFill="1" applyAlignment="1">
      <alignment wrapText="1"/>
    </xf>
    <xf numFmtId="165" fontId="1" fillId="0" borderId="15" xfId="0" applyNumberFormat="1" applyFont="1" applyBorder="1" applyAlignment="1" applyProtection="1">
      <alignment wrapText="1"/>
      <protection locked="0"/>
    </xf>
    <xf numFmtId="0" fontId="8" fillId="5" borderId="1" xfId="0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5" fontId="2" fillId="0" borderId="7" xfId="0" applyNumberFormat="1" applyFont="1" applyBorder="1" applyAlignment="1" applyProtection="1">
      <alignment wrapText="1"/>
      <protection locked="0"/>
    </xf>
    <xf numFmtId="165" fontId="2" fillId="0" borderId="20" xfId="0" applyNumberFormat="1" applyFont="1" applyBorder="1" applyAlignment="1" applyProtection="1">
      <alignment wrapText="1"/>
      <protection locked="0"/>
    </xf>
    <xf numFmtId="165" fontId="2" fillId="0" borderId="9" xfId="0" applyNumberFormat="1" applyFont="1" applyBorder="1" applyAlignment="1" applyProtection="1">
      <alignment wrapText="1"/>
      <protection locked="0"/>
    </xf>
    <xf numFmtId="165" fontId="2" fillId="0" borderId="10" xfId="0" applyNumberFormat="1" applyFont="1" applyBorder="1" applyAlignment="1" applyProtection="1">
      <alignment wrapText="1"/>
      <protection locked="0"/>
    </xf>
    <xf numFmtId="166" fontId="2" fillId="0" borderId="11" xfId="0" applyNumberFormat="1" applyFont="1" applyBorder="1" applyAlignment="1">
      <alignment wrapText="1"/>
    </xf>
    <xf numFmtId="165" fontId="2" fillId="0" borderId="12" xfId="0" applyNumberFormat="1" applyFont="1" applyBorder="1" applyAlignment="1" applyProtection="1">
      <alignment wrapText="1"/>
      <protection locked="0"/>
    </xf>
    <xf numFmtId="165" fontId="2" fillId="0" borderId="11" xfId="0" applyNumberFormat="1" applyFont="1" applyBorder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165" fontId="2" fillId="0" borderId="14" xfId="0" applyNumberFormat="1" applyFont="1" applyBorder="1" applyAlignment="1" applyProtection="1">
      <alignment wrapText="1"/>
      <protection locked="0"/>
    </xf>
    <xf numFmtId="165" fontId="7" fillId="0" borderId="13" xfId="0" applyNumberFormat="1" applyFont="1" applyBorder="1" applyAlignment="1">
      <alignment wrapText="1"/>
    </xf>
    <xf numFmtId="166" fontId="2" fillId="5" borderId="1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166" fontId="2" fillId="0" borderId="21" xfId="0" applyNumberFormat="1" applyFont="1" applyBorder="1" applyAlignment="1" applyProtection="1">
      <alignment wrapText="1"/>
      <protection locked="0"/>
    </xf>
    <xf numFmtId="166" fontId="2" fillId="0" borderId="6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65" fontId="2" fillId="0" borderId="22" xfId="0" applyNumberFormat="1" applyFont="1" applyBorder="1" applyAlignment="1" applyProtection="1">
      <alignment wrapText="1"/>
      <protection locked="0"/>
    </xf>
    <xf numFmtId="165" fontId="2" fillId="0" borderId="23" xfId="0" applyNumberFormat="1" applyFont="1" applyBorder="1" applyAlignment="1" applyProtection="1">
      <alignment wrapText="1"/>
      <protection locked="0"/>
    </xf>
    <xf numFmtId="166" fontId="1" fillId="0" borderId="6" xfId="0" applyNumberFormat="1" applyFont="1" applyBorder="1" applyAlignment="1">
      <alignment wrapText="1"/>
    </xf>
    <xf numFmtId="165" fontId="8" fillId="5" borderId="4" xfId="0" applyNumberFormat="1" applyFont="1" applyFill="1" applyBorder="1" applyAlignment="1">
      <alignment wrapText="1"/>
    </xf>
    <xf numFmtId="166" fontId="2" fillId="5" borderId="4" xfId="0" applyNumberFormat="1" applyFont="1" applyFill="1" applyBorder="1" applyAlignment="1">
      <alignment wrapText="1"/>
    </xf>
    <xf numFmtId="0" fontId="1" fillId="0" borderId="25" xfId="0" applyFont="1" applyBorder="1" applyAlignment="1">
      <alignment wrapText="1"/>
    </xf>
    <xf numFmtId="165" fontId="1" fillId="0" borderId="25" xfId="0" applyNumberFormat="1" applyFont="1" applyBorder="1" applyAlignment="1" applyProtection="1">
      <alignment wrapText="1"/>
      <protection locked="0"/>
    </xf>
    <xf numFmtId="166" fontId="1" fillId="0" borderId="17" xfId="0" applyNumberFormat="1" applyFont="1" applyBorder="1" applyAlignment="1">
      <alignment wrapText="1"/>
    </xf>
    <xf numFmtId="165" fontId="1" fillId="0" borderId="26" xfId="0" applyNumberFormat="1" applyFont="1" applyBorder="1" applyAlignment="1" applyProtection="1">
      <alignment wrapText="1"/>
      <protection locked="0"/>
    </xf>
    <xf numFmtId="165" fontId="7" fillId="0" borderId="17" xfId="0" applyNumberFormat="1" applyFont="1" applyBorder="1" applyAlignment="1">
      <alignment wrapText="1"/>
    </xf>
    <xf numFmtId="165" fontId="8" fillId="2" borderId="1" xfId="0" applyNumberFormat="1" applyFont="1" applyFill="1" applyBorder="1" applyAlignment="1">
      <alignment vertical="center" wrapText="1"/>
    </xf>
    <xf numFmtId="165" fontId="7" fillId="2" borderId="4" xfId="0" applyNumberFormat="1" applyFont="1" applyFill="1" applyBorder="1" applyAlignment="1">
      <alignment wrapText="1"/>
    </xf>
    <xf numFmtId="0" fontId="8" fillId="0" borderId="27" xfId="0" applyFont="1" applyBorder="1" applyAlignment="1">
      <alignment vertical="center" wrapText="1"/>
    </xf>
    <xf numFmtId="165" fontId="8" fillId="0" borderId="27" xfId="0" applyNumberFormat="1" applyFont="1" applyBorder="1" applyAlignment="1">
      <alignment vertical="center" wrapText="1"/>
    </xf>
    <xf numFmtId="166" fontId="8" fillId="0" borderId="27" xfId="0" applyNumberFormat="1" applyFont="1" applyBorder="1" applyAlignment="1">
      <alignment vertical="center" wrapText="1"/>
    </xf>
    <xf numFmtId="165" fontId="7" fillId="0" borderId="28" xfId="0" applyNumberFormat="1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5" fontId="1" fillId="0" borderId="13" xfId="0" applyNumberFormat="1" applyFont="1" applyBorder="1" applyAlignment="1" applyProtection="1">
      <alignment wrapText="1"/>
      <protection locked="0"/>
    </xf>
    <xf numFmtId="0" fontId="1" fillId="0" borderId="29" xfId="0" applyFont="1" applyBorder="1" applyAlignment="1">
      <alignment wrapText="1"/>
    </xf>
    <xf numFmtId="0" fontId="1" fillId="0" borderId="29" xfId="0" applyFont="1" applyBorder="1"/>
    <xf numFmtId="165" fontId="2" fillId="0" borderId="8" xfId="0" applyNumberFormat="1" applyFont="1" applyBorder="1" applyAlignment="1" applyProtection="1">
      <alignment wrapText="1"/>
      <protection locked="0"/>
    </xf>
    <xf numFmtId="0" fontId="8" fillId="7" borderId="1" xfId="0" applyFont="1" applyFill="1" applyBorder="1" applyAlignment="1">
      <alignment wrapText="1"/>
    </xf>
    <xf numFmtId="0" fontId="1" fillId="0" borderId="29" xfId="0" applyFont="1" applyBorder="1" applyAlignment="1">
      <alignment horizontal="left" wrapText="1"/>
    </xf>
    <xf numFmtId="166" fontId="2" fillId="0" borderId="14" xfId="0" applyNumberFormat="1" applyFont="1" applyBorder="1" applyAlignment="1">
      <alignment wrapText="1"/>
    </xf>
    <xf numFmtId="165" fontId="2" fillId="0" borderId="13" xfId="0" applyNumberFormat="1" applyFont="1" applyBorder="1" applyAlignment="1" applyProtection="1">
      <alignment wrapText="1"/>
      <protection locked="0"/>
    </xf>
    <xf numFmtId="0" fontId="7" fillId="8" borderId="27" xfId="0" applyFont="1" applyFill="1" applyBorder="1" applyAlignment="1">
      <alignment wrapText="1"/>
    </xf>
    <xf numFmtId="0" fontId="1" fillId="8" borderId="27" xfId="0" applyFont="1" applyFill="1" applyBorder="1" applyAlignment="1">
      <alignment wrapText="1"/>
    </xf>
    <xf numFmtId="165" fontId="2" fillId="8" borderId="27" xfId="0" applyNumberFormat="1" applyFont="1" applyFill="1" applyBorder="1" applyAlignment="1" applyProtection="1">
      <alignment wrapText="1"/>
      <protection locked="0"/>
    </xf>
    <xf numFmtId="166" fontId="2" fillId="8" borderId="27" xfId="0" applyNumberFormat="1" applyFont="1" applyFill="1" applyBorder="1" applyAlignment="1">
      <alignment wrapText="1"/>
    </xf>
    <xf numFmtId="165" fontId="2" fillId="8" borderId="28" xfId="0" applyNumberFormat="1" applyFont="1" applyFill="1" applyBorder="1" applyAlignment="1" applyProtection="1">
      <alignment wrapText="1"/>
      <protection locked="0"/>
    </xf>
    <xf numFmtId="165" fontId="7" fillId="8" borderId="28" xfId="0" applyNumberFormat="1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0" fontId="1" fillId="8" borderId="19" xfId="0" applyFont="1" applyFill="1" applyBorder="1" applyAlignment="1">
      <alignment wrapText="1"/>
    </xf>
    <xf numFmtId="165" fontId="2" fillId="8" borderId="19" xfId="0" applyNumberFormat="1" applyFont="1" applyFill="1" applyBorder="1" applyAlignment="1" applyProtection="1">
      <alignment wrapText="1"/>
      <protection locked="0"/>
    </xf>
    <xf numFmtId="166" fontId="2" fillId="8" borderId="19" xfId="0" applyNumberFormat="1" applyFont="1" applyFill="1" applyBorder="1" applyAlignment="1">
      <alignment wrapText="1"/>
    </xf>
    <xf numFmtId="165" fontId="2" fillId="8" borderId="6" xfId="0" applyNumberFormat="1" applyFont="1" applyFill="1" applyBorder="1" applyAlignment="1" applyProtection="1">
      <alignment wrapText="1"/>
      <protection locked="0"/>
    </xf>
    <xf numFmtId="165" fontId="7" fillId="8" borderId="6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 horizontal="center" wrapText="1"/>
    </xf>
    <xf numFmtId="0" fontId="8" fillId="7" borderId="27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wrapText="1"/>
    </xf>
    <xf numFmtId="0" fontId="8" fillId="7" borderId="27" xfId="0" applyFont="1" applyFill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6" borderId="1" xfId="0" applyFont="1" applyFill="1" applyBorder="1" applyAlignment="1">
      <alignment wrapText="1"/>
    </xf>
    <xf numFmtId="165" fontId="2" fillId="6" borderId="4" xfId="0" applyNumberFormat="1" applyFont="1" applyFill="1" applyBorder="1" applyAlignment="1" applyProtection="1">
      <alignment wrapText="1"/>
      <protection locked="0"/>
    </xf>
    <xf numFmtId="166" fontId="2" fillId="6" borderId="1" xfId="0" applyNumberFormat="1" applyFont="1" applyFill="1" applyBorder="1" applyAlignment="1">
      <alignment wrapText="1"/>
    </xf>
    <xf numFmtId="165" fontId="7" fillId="6" borderId="4" xfId="0" applyNumberFormat="1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165" fontId="8" fillId="6" borderId="4" xfId="0" applyNumberFormat="1" applyFont="1" applyFill="1" applyBorder="1" applyAlignment="1" applyProtection="1">
      <alignment wrapText="1"/>
      <protection locked="0"/>
    </xf>
    <xf numFmtId="166" fontId="8" fillId="6" borderId="1" xfId="0" applyNumberFormat="1" applyFont="1" applyFill="1" applyBorder="1" applyAlignment="1">
      <alignment wrapText="1"/>
    </xf>
    <xf numFmtId="0" fontId="7" fillId="6" borderId="27" xfId="0" applyFont="1" applyFill="1" applyBorder="1" applyAlignment="1">
      <alignment wrapText="1"/>
    </xf>
    <xf numFmtId="165" fontId="8" fillId="6" borderId="17" xfId="0" applyNumberFormat="1" applyFont="1" applyFill="1" applyBorder="1" applyAlignment="1" applyProtection="1">
      <alignment wrapText="1"/>
      <protection locked="0"/>
    </xf>
    <xf numFmtId="166" fontId="8" fillId="6" borderId="27" xfId="0" applyNumberFormat="1" applyFont="1" applyFill="1" applyBorder="1" applyAlignment="1">
      <alignment wrapText="1"/>
    </xf>
    <xf numFmtId="0" fontId="8" fillId="9" borderId="1" xfId="0" applyFont="1" applyFill="1" applyBorder="1" applyAlignment="1">
      <alignment wrapText="1"/>
    </xf>
    <xf numFmtId="165" fontId="8" fillId="9" borderId="1" xfId="0" applyNumberFormat="1" applyFont="1" applyFill="1" applyBorder="1" applyAlignment="1">
      <alignment wrapText="1"/>
    </xf>
    <xf numFmtId="165" fontId="8" fillId="9" borderId="4" xfId="0" applyNumberFormat="1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6" borderId="0" xfId="0" applyFont="1" applyFill="1" applyAlignment="1">
      <alignment wrapText="1"/>
    </xf>
    <xf numFmtId="0" fontId="8" fillId="6" borderId="1" xfId="0" applyFont="1" applyFill="1" applyBorder="1" applyAlignment="1">
      <alignment horizontal="center" wrapText="1"/>
    </xf>
    <xf numFmtId="0" fontId="8" fillId="6" borderId="25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 wrapText="1"/>
    </xf>
    <xf numFmtId="0" fontId="1" fillId="8" borderId="29" xfId="0" applyFont="1" applyFill="1" applyBorder="1" applyAlignment="1">
      <alignment wrapText="1"/>
    </xf>
    <xf numFmtId="165" fontId="8" fillId="5" borderId="1" xfId="0" applyNumberFormat="1" applyFont="1" applyFill="1" applyBorder="1" applyAlignment="1">
      <alignment wrapText="1"/>
    </xf>
    <xf numFmtId="165" fontId="8" fillId="7" borderId="4" xfId="0" applyNumberFormat="1" applyFont="1" applyFill="1" applyBorder="1" applyAlignment="1">
      <alignment wrapText="1"/>
    </xf>
    <xf numFmtId="165" fontId="8" fillId="7" borderId="1" xfId="0" applyNumberFormat="1" applyFont="1" applyFill="1" applyBorder="1" applyAlignment="1" applyProtection="1">
      <alignment wrapText="1"/>
      <protection locked="0"/>
    </xf>
    <xf numFmtId="166" fontId="8" fillId="7" borderId="1" xfId="0" applyNumberFormat="1" applyFont="1" applyFill="1" applyBorder="1" applyAlignment="1">
      <alignment wrapText="1"/>
    </xf>
    <xf numFmtId="165" fontId="8" fillId="7" borderId="4" xfId="0" applyNumberFormat="1" applyFont="1" applyFill="1" applyBorder="1" applyAlignment="1" applyProtection="1">
      <alignment wrapText="1"/>
      <protection locked="0"/>
    </xf>
    <xf numFmtId="165" fontId="8" fillId="7" borderId="27" xfId="0" applyNumberFormat="1" applyFont="1" applyFill="1" applyBorder="1" applyAlignment="1" applyProtection="1">
      <alignment wrapText="1"/>
      <protection locked="0"/>
    </xf>
    <xf numFmtId="166" fontId="8" fillId="7" borderId="27" xfId="0" applyNumberFormat="1" applyFont="1" applyFill="1" applyBorder="1" applyAlignment="1">
      <alignment wrapText="1"/>
    </xf>
    <xf numFmtId="165" fontId="8" fillId="7" borderId="28" xfId="0" applyNumberFormat="1" applyFont="1" applyFill="1" applyBorder="1" applyAlignment="1" applyProtection="1">
      <alignment wrapText="1"/>
      <protection locked="0"/>
    </xf>
    <xf numFmtId="165" fontId="8" fillId="7" borderId="28" xfId="0" applyNumberFormat="1" applyFont="1" applyFill="1" applyBorder="1" applyAlignment="1">
      <alignment wrapText="1"/>
    </xf>
    <xf numFmtId="166" fontId="8" fillId="5" borderId="1" xfId="0" applyNumberFormat="1" applyFont="1" applyFill="1" applyBorder="1" applyAlignment="1">
      <alignment wrapText="1"/>
    </xf>
    <xf numFmtId="166" fontId="8" fillId="3" borderId="1" xfId="0" applyNumberFormat="1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8" fillId="2" borderId="1" xfId="0" applyNumberFormat="1" applyFont="1" applyFill="1" applyBorder="1" applyAlignment="1">
      <alignment wrapText="1"/>
    </xf>
    <xf numFmtId="49" fontId="1" fillId="0" borderId="7" xfId="0" applyNumberFormat="1" applyFont="1" applyBorder="1" applyAlignment="1">
      <alignment horizontal="center" wrapText="1"/>
    </xf>
    <xf numFmtId="0" fontId="8" fillId="6" borderId="27" xfId="0" applyFont="1" applyFill="1" applyBorder="1" applyAlignment="1">
      <alignment wrapText="1"/>
    </xf>
    <xf numFmtId="0" fontId="1" fillId="0" borderId="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6" fontId="2" fillId="5" borderId="24" xfId="0" applyNumberFormat="1" applyFont="1" applyFill="1" applyBorder="1" applyAlignment="1">
      <alignment wrapText="1"/>
    </xf>
    <xf numFmtId="166" fontId="2" fillId="0" borderId="9" xfId="0" applyNumberFormat="1" applyFont="1" applyBorder="1" applyAlignment="1" applyProtection="1">
      <alignment wrapText="1"/>
      <protection locked="0"/>
    </xf>
    <xf numFmtId="166" fontId="2" fillId="0" borderId="12" xfId="0" applyNumberFormat="1" applyFont="1" applyBorder="1" applyAlignment="1" applyProtection="1">
      <alignment wrapText="1"/>
      <protection locked="0"/>
    </xf>
    <xf numFmtId="166" fontId="8" fillId="2" borderId="1" xfId="0" applyNumberFormat="1" applyFont="1" applyFill="1" applyBorder="1" applyAlignment="1">
      <alignment vertical="center" wrapText="1"/>
    </xf>
    <xf numFmtId="166" fontId="1" fillId="0" borderId="14" xfId="0" applyNumberFormat="1" applyFont="1" applyBorder="1" applyAlignment="1" applyProtection="1">
      <alignment wrapText="1"/>
      <protection locked="0"/>
    </xf>
    <xf numFmtId="0" fontId="1" fillId="0" borderId="25" xfId="0" applyFont="1" applyBorder="1" applyAlignment="1">
      <alignment horizontal="center" wrapText="1"/>
    </xf>
    <xf numFmtId="166" fontId="1" fillId="0" borderId="25" xfId="0" applyNumberFormat="1" applyFont="1" applyBorder="1" applyAlignment="1" applyProtection="1">
      <alignment wrapText="1"/>
      <protection locked="0"/>
    </xf>
    <xf numFmtId="166" fontId="2" fillId="0" borderId="22" xfId="0" applyNumberFormat="1" applyFont="1" applyBorder="1" applyAlignment="1" applyProtection="1">
      <alignment wrapText="1"/>
      <protection locked="0"/>
    </xf>
    <xf numFmtId="166" fontId="2" fillId="0" borderId="18" xfId="0" applyNumberFormat="1" applyFont="1" applyBorder="1" applyAlignment="1" applyProtection="1">
      <alignment wrapText="1"/>
      <protection locked="0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166" fontId="1" fillId="0" borderId="32" xfId="0" applyNumberFormat="1" applyFont="1" applyBorder="1" applyAlignment="1" applyProtection="1">
      <alignment wrapText="1"/>
      <protection locked="0"/>
    </xf>
    <xf numFmtId="166" fontId="1" fillId="0" borderId="32" xfId="0" applyNumberFormat="1" applyFont="1" applyBorder="1" applyAlignment="1">
      <alignment wrapText="1"/>
    </xf>
    <xf numFmtId="165" fontId="1" fillId="0" borderId="32" xfId="0" applyNumberFormat="1" applyFont="1" applyBorder="1" applyAlignment="1" applyProtection="1">
      <alignment wrapText="1"/>
      <protection locked="0"/>
    </xf>
    <xf numFmtId="165" fontId="8" fillId="4" borderId="32" xfId="0" applyNumberFormat="1" applyFont="1" applyFill="1" applyBorder="1" applyAlignment="1">
      <alignment wrapText="1"/>
    </xf>
    <xf numFmtId="0" fontId="1" fillId="10" borderId="30" xfId="0" applyFont="1" applyFill="1" applyBorder="1" applyAlignment="1">
      <alignment wrapText="1"/>
    </xf>
    <xf numFmtId="0" fontId="7" fillId="10" borderId="14" xfId="0" applyFont="1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165" fontId="2" fillId="10" borderId="23" xfId="0" applyNumberFormat="1" applyFont="1" applyFill="1" applyBorder="1" applyAlignment="1" applyProtection="1">
      <alignment wrapText="1"/>
      <protection locked="0"/>
    </xf>
    <xf numFmtId="166" fontId="2" fillId="10" borderId="13" xfId="0" applyNumberFormat="1" applyFont="1" applyFill="1" applyBorder="1" applyAlignment="1">
      <alignment wrapText="1"/>
    </xf>
    <xf numFmtId="165" fontId="2" fillId="10" borderId="16" xfId="0" applyNumberFormat="1" applyFont="1" applyFill="1" applyBorder="1" applyAlignment="1" applyProtection="1">
      <alignment wrapText="1"/>
      <protection locked="0"/>
    </xf>
    <xf numFmtId="165" fontId="7" fillId="10" borderId="13" xfId="0" applyNumberFormat="1" applyFont="1" applyFill="1" applyBorder="1" applyAlignment="1">
      <alignment wrapText="1"/>
    </xf>
    <xf numFmtId="166" fontId="2" fillId="8" borderId="10" xfId="0" applyNumberFormat="1" applyFont="1" applyFill="1" applyBorder="1" applyAlignment="1">
      <alignment wrapText="1"/>
    </xf>
    <xf numFmtId="165" fontId="2" fillId="8" borderId="7" xfId="0" applyNumberFormat="1" applyFont="1" applyFill="1" applyBorder="1" applyAlignment="1" applyProtection="1">
      <alignment wrapText="1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5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87"/>
  <sheetViews>
    <sheetView tabSelected="1" workbookViewId="0">
      <selection activeCell="M8" sqref="M8"/>
    </sheetView>
  </sheetViews>
  <sheetFormatPr defaultRowHeight="15.6" x14ac:dyDescent="0.3"/>
  <cols>
    <col min="1" max="1" width="42.5546875" style="2" customWidth="1"/>
    <col min="2" max="2" width="9" style="2" customWidth="1"/>
    <col min="3" max="3" width="13.109375" style="2" customWidth="1"/>
    <col min="4" max="4" width="12.44140625" style="2" customWidth="1"/>
    <col min="5" max="5" width="12.5546875" style="2" customWidth="1"/>
    <col min="6" max="6" width="11.33203125" style="2" customWidth="1"/>
    <col min="7" max="7" width="12.109375" style="2" customWidth="1"/>
    <col min="8" max="8" width="13" style="2" customWidth="1"/>
    <col min="9" max="253" width="9.109375" style="2" customWidth="1"/>
    <col min="254" max="254" width="49.88671875" style="2" customWidth="1"/>
    <col min="255" max="255" width="11.5546875" style="2" customWidth="1"/>
    <col min="256" max="256" width="11.109375" style="2" customWidth="1"/>
    <col min="257" max="257" width="8" style="2" customWidth="1"/>
    <col min="258" max="258" width="8.44140625" style="2" customWidth="1"/>
    <col min="259" max="259" width="8.6640625" style="2" customWidth="1"/>
    <col min="260" max="260" width="8" style="2" customWidth="1"/>
    <col min="261" max="261" width="12.109375" style="2" customWidth="1"/>
    <col min="262" max="262" width="9.33203125" style="2" customWidth="1"/>
    <col min="263" max="263" width="7.5546875" style="2" customWidth="1"/>
    <col min="264" max="264" width="13" style="2" customWidth="1"/>
    <col min="265" max="509" width="9.109375" style="2" customWidth="1"/>
    <col min="510" max="510" width="49.88671875" style="2" customWidth="1"/>
    <col min="511" max="511" width="11.5546875" style="2" customWidth="1"/>
    <col min="512" max="512" width="11.109375" style="2" customWidth="1"/>
    <col min="513" max="513" width="8" style="2" customWidth="1"/>
    <col min="514" max="514" width="8.44140625" style="2" customWidth="1"/>
    <col min="515" max="515" width="8.6640625" style="2" customWidth="1"/>
    <col min="516" max="516" width="8" style="2" customWidth="1"/>
    <col min="517" max="517" width="12.109375" style="2" customWidth="1"/>
    <col min="518" max="518" width="9.33203125" style="2" customWidth="1"/>
    <col min="519" max="519" width="7.5546875" style="2" customWidth="1"/>
    <col min="520" max="520" width="13" style="2" customWidth="1"/>
    <col min="521" max="765" width="9.109375" style="2" customWidth="1"/>
    <col min="766" max="766" width="49.88671875" style="2" customWidth="1"/>
    <col min="767" max="767" width="11.5546875" style="2" customWidth="1"/>
    <col min="768" max="768" width="11.109375" style="2" customWidth="1"/>
    <col min="769" max="769" width="8" style="2" customWidth="1"/>
    <col min="770" max="770" width="8.44140625" style="2" customWidth="1"/>
    <col min="771" max="771" width="8.6640625" style="2" customWidth="1"/>
    <col min="772" max="772" width="8" style="2" customWidth="1"/>
    <col min="773" max="773" width="12.109375" style="2" customWidth="1"/>
    <col min="774" max="774" width="9.33203125" style="2" customWidth="1"/>
    <col min="775" max="775" width="7.5546875" style="2" customWidth="1"/>
    <col min="776" max="776" width="13" style="2" customWidth="1"/>
    <col min="777" max="1021" width="9.109375" style="2" customWidth="1"/>
    <col min="1022" max="1022" width="49.88671875" style="2" customWidth="1"/>
    <col min="1023" max="1023" width="11.5546875" style="2" customWidth="1"/>
    <col min="1024" max="1024" width="11.109375" style="2" customWidth="1"/>
    <col min="1025" max="1026" width="8" style="2" customWidth="1"/>
  </cols>
  <sheetData>
    <row r="1" spans="1:8" x14ac:dyDescent="0.3">
      <c r="A1" s="1" t="s">
        <v>0</v>
      </c>
      <c r="B1" s="1"/>
    </row>
    <row r="2" spans="1:8" s="4" customFormat="1" ht="24.75" customHeight="1" x14ac:dyDescent="0.25">
      <c r="A2" s="3" t="s">
        <v>87</v>
      </c>
      <c r="B2" s="3"/>
      <c r="C2" s="3"/>
      <c r="D2" s="3"/>
      <c r="E2" s="3"/>
      <c r="F2" s="3"/>
      <c r="G2" s="3"/>
    </row>
    <row r="3" spans="1:8" s="4" customFormat="1" ht="13.8" thickBot="1" x14ac:dyDescent="0.3">
      <c r="A3" s="5" t="s">
        <v>78</v>
      </c>
      <c r="B3" s="5"/>
      <c r="C3" s="5"/>
      <c r="D3" s="5"/>
      <c r="E3" s="6"/>
      <c r="H3" s="4" t="s">
        <v>1</v>
      </c>
    </row>
    <row r="4" spans="1:8" s="4" customFormat="1" ht="34.5" customHeight="1" thickBot="1" x14ac:dyDescent="0.3">
      <c r="A4" s="7"/>
      <c r="B4" s="7"/>
      <c r="C4" s="8" t="s">
        <v>7</v>
      </c>
      <c r="D4" s="8" t="s">
        <v>17</v>
      </c>
      <c r="E4" s="9" t="s">
        <v>2</v>
      </c>
      <c r="F4" s="10" t="s">
        <v>3</v>
      </c>
      <c r="G4" s="11" t="s">
        <v>4</v>
      </c>
      <c r="H4" s="12" t="s">
        <v>5</v>
      </c>
    </row>
    <row r="5" spans="1:8" ht="15.75" customHeight="1" thickBot="1" x14ac:dyDescent="0.35">
      <c r="A5" s="13" t="s">
        <v>6</v>
      </c>
      <c r="B5" s="13"/>
      <c r="C5" s="13"/>
      <c r="D5" s="13"/>
      <c r="E5" s="188" t="s">
        <v>71</v>
      </c>
      <c r="F5" s="188"/>
      <c r="G5" s="188"/>
      <c r="H5" s="189"/>
    </row>
    <row r="6" spans="1:8" s="19" customFormat="1" ht="33" customHeight="1" thickBot="1" x14ac:dyDescent="0.3">
      <c r="A6" s="14" t="s">
        <v>18</v>
      </c>
      <c r="B6" s="14"/>
      <c r="C6" s="156">
        <f>SUM(C7:C13)</f>
        <v>925.1</v>
      </c>
      <c r="D6" s="15">
        <f>SUM(D7:D13)</f>
        <v>1214.5999999999999</v>
      </c>
      <c r="E6" s="15">
        <f>SUM(E7:E13)</f>
        <v>80</v>
      </c>
      <c r="F6" s="16">
        <f>SUM(F7:F13)</f>
        <v>650</v>
      </c>
      <c r="G6" s="17">
        <f>SUM(G7:G13)</f>
        <v>610</v>
      </c>
      <c r="H6" s="18">
        <f t="shared" ref="H6:H23" si="0">SUM(E6:G6)</f>
        <v>1340</v>
      </c>
    </row>
    <row r="7" spans="1:8" s="25" customFormat="1" ht="14.1" customHeight="1" x14ac:dyDescent="0.25">
      <c r="A7" s="20" t="s">
        <v>8</v>
      </c>
      <c r="B7" s="95">
        <v>602</v>
      </c>
      <c r="C7" s="161">
        <v>812</v>
      </c>
      <c r="D7" s="161">
        <v>1165</v>
      </c>
      <c r="E7" s="21"/>
      <c r="F7" s="22">
        <v>650</v>
      </c>
      <c r="G7" s="23">
        <v>610</v>
      </c>
      <c r="H7" s="24">
        <f t="shared" si="0"/>
        <v>1260</v>
      </c>
    </row>
    <row r="8" spans="1:8" s="25" customFormat="1" ht="14.1" customHeight="1" x14ac:dyDescent="0.25">
      <c r="A8" s="26" t="s">
        <v>19</v>
      </c>
      <c r="B8" s="96">
        <v>646</v>
      </c>
      <c r="C8" s="26"/>
      <c r="D8" s="163"/>
      <c r="E8" s="27"/>
      <c r="F8" s="27"/>
      <c r="G8" s="28"/>
      <c r="H8" s="29">
        <f t="shared" si="0"/>
        <v>0</v>
      </c>
    </row>
    <row r="9" spans="1:8" s="25" customFormat="1" ht="14.1" customHeight="1" x14ac:dyDescent="0.25">
      <c r="A9" s="26" t="s">
        <v>20</v>
      </c>
      <c r="B9" s="96">
        <v>648</v>
      </c>
      <c r="C9" s="163">
        <v>113</v>
      </c>
      <c r="D9" s="163">
        <v>49.3</v>
      </c>
      <c r="E9" s="27">
        <v>80</v>
      </c>
      <c r="F9" s="27"/>
      <c r="G9" s="28"/>
      <c r="H9" s="30">
        <f t="shared" si="0"/>
        <v>80</v>
      </c>
    </row>
    <row r="10" spans="1:8" s="25" customFormat="1" ht="14.1" customHeight="1" x14ac:dyDescent="0.25">
      <c r="A10" s="31" t="s">
        <v>21</v>
      </c>
      <c r="B10" s="97">
        <v>649</v>
      </c>
      <c r="C10" s="162">
        <v>0.1</v>
      </c>
      <c r="D10" s="162">
        <v>0.3</v>
      </c>
      <c r="E10" s="101"/>
      <c r="F10" s="101"/>
      <c r="G10" s="48"/>
      <c r="H10" s="30">
        <f t="shared" si="0"/>
        <v>0</v>
      </c>
    </row>
    <row r="11" spans="1:8" s="25" customFormat="1" ht="14.1" customHeight="1" x14ac:dyDescent="0.25">
      <c r="A11" s="31"/>
      <c r="B11" s="97"/>
      <c r="C11" s="31"/>
      <c r="D11" s="31"/>
      <c r="E11" s="101"/>
      <c r="F11" s="101"/>
      <c r="G11" s="48"/>
      <c r="H11" s="30">
        <f t="shared" si="0"/>
        <v>0</v>
      </c>
    </row>
    <row r="12" spans="1:8" s="25" customFormat="1" ht="14.1" customHeight="1" x14ac:dyDescent="0.25">
      <c r="A12" s="31"/>
      <c r="B12" s="97"/>
      <c r="C12" s="31"/>
      <c r="D12" s="31"/>
      <c r="E12" s="101"/>
      <c r="F12" s="101"/>
      <c r="G12" s="48"/>
      <c r="H12" s="30">
        <f t="shared" si="0"/>
        <v>0</v>
      </c>
    </row>
    <row r="13" spans="1:8" s="19" customFormat="1" ht="14.1" customHeight="1" thickBot="1" x14ac:dyDescent="0.3">
      <c r="A13" s="31"/>
      <c r="B13" s="97"/>
      <c r="C13" s="31"/>
      <c r="D13" s="31"/>
      <c r="E13" s="32"/>
      <c r="F13" s="33"/>
      <c r="G13" s="34"/>
      <c r="H13" s="35">
        <f t="shared" si="0"/>
        <v>0</v>
      </c>
    </row>
    <row r="14" spans="1:8" ht="16.5" customHeight="1" thickBot="1" x14ac:dyDescent="0.35">
      <c r="A14" s="36" t="s">
        <v>9</v>
      </c>
      <c r="B14" s="36"/>
      <c r="C14" s="157">
        <f>SUM(C15:C18)</f>
        <v>0.2</v>
      </c>
      <c r="D14" s="37">
        <f>SUM(D15:D18)</f>
        <v>0.2</v>
      </c>
      <c r="E14" s="37">
        <f>SUM(E15:E18)</f>
        <v>0</v>
      </c>
      <c r="F14" s="38">
        <f>SUM(F15:F18)</f>
        <v>0</v>
      </c>
      <c r="G14" s="38">
        <f>SUM(G15:G18)</f>
        <v>0</v>
      </c>
      <c r="H14" s="16">
        <f t="shared" si="0"/>
        <v>0</v>
      </c>
    </row>
    <row r="15" spans="1:8" s="1" customFormat="1" ht="14.1" customHeight="1" x14ac:dyDescent="0.25">
      <c r="A15" s="39" t="s">
        <v>22</v>
      </c>
      <c r="B15" s="98">
        <v>662</v>
      </c>
      <c r="C15" s="39">
        <v>0.2</v>
      </c>
      <c r="D15" s="39">
        <v>0.2</v>
      </c>
      <c r="E15" s="40"/>
      <c r="F15" s="41"/>
      <c r="G15" s="23"/>
      <c r="H15" s="24">
        <f t="shared" si="0"/>
        <v>0</v>
      </c>
    </row>
    <row r="16" spans="1:8" s="1" customFormat="1" ht="14.1" customHeight="1" x14ac:dyDescent="0.25">
      <c r="A16" s="42" t="s">
        <v>23</v>
      </c>
      <c r="B16" s="99">
        <v>669</v>
      </c>
      <c r="C16" s="42"/>
      <c r="D16" s="42"/>
      <c r="E16" s="43"/>
      <c r="F16" s="44"/>
      <c r="G16" s="28"/>
      <c r="H16" s="29">
        <f t="shared" si="0"/>
        <v>0</v>
      </c>
    </row>
    <row r="17" spans="1:8" s="1" customFormat="1" ht="14.1" customHeight="1" x14ac:dyDescent="0.25">
      <c r="A17" s="42"/>
      <c r="B17" s="99"/>
      <c r="C17" s="42"/>
      <c r="D17" s="42"/>
      <c r="E17" s="43"/>
      <c r="F17" s="44"/>
      <c r="G17" s="28"/>
      <c r="H17" s="29">
        <f t="shared" si="0"/>
        <v>0</v>
      </c>
    </row>
    <row r="18" spans="1:8" s="1" customFormat="1" ht="14.1" customHeight="1" thickBot="1" x14ac:dyDescent="0.3">
      <c r="A18" s="45"/>
      <c r="B18" s="100"/>
      <c r="C18" s="45"/>
      <c r="D18" s="45"/>
      <c r="E18" s="46"/>
      <c r="F18" s="47"/>
      <c r="G18" s="48"/>
      <c r="H18" s="29">
        <f t="shared" si="0"/>
        <v>0</v>
      </c>
    </row>
    <row r="19" spans="1:8" ht="17.25" customHeight="1" thickBot="1" x14ac:dyDescent="0.35">
      <c r="A19" s="36" t="s">
        <v>24</v>
      </c>
      <c r="B19" s="36"/>
      <c r="C19" s="157">
        <f>SUM(C20:C23)</f>
        <v>7865</v>
      </c>
      <c r="D19" s="37">
        <f>SUM(D20:D23)</f>
        <v>9205</v>
      </c>
      <c r="E19" s="157">
        <f>SUM(E20:E23)</f>
        <v>1929.2</v>
      </c>
      <c r="F19" s="38">
        <f>SUM(F20:F23)</f>
        <v>6948</v>
      </c>
      <c r="G19" s="49">
        <f>SUM(G20:G23)</f>
        <v>0</v>
      </c>
      <c r="H19" s="16">
        <f t="shared" si="0"/>
        <v>8877.2000000000007</v>
      </c>
    </row>
    <row r="20" spans="1:8" s="1" customFormat="1" ht="12.9" customHeight="1" x14ac:dyDescent="0.25">
      <c r="A20" s="39" t="s">
        <v>72</v>
      </c>
      <c r="B20" s="169">
        <v>67231</v>
      </c>
      <c r="C20" s="83">
        <v>1603</v>
      </c>
      <c r="D20" s="83">
        <v>1970</v>
      </c>
      <c r="E20" s="170">
        <v>1596.9</v>
      </c>
      <c r="F20" s="85"/>
      <c r="G20" s="86"/>
      <c r="H20" s="35">
        <f t="shared" si="0"/>
        <v>1596.9</v>
      </c>
    </row>
    <row r="21" spans="1:8" s="1" customFormat="1" ht="12.9" customHeight="1" x14ac:dyDescent="0.25">
      <c r="A21" s="174" t="s">
        <v>73</v>
      </c>
      <c r="B21" s="173">
        <v>67230</v>
      </c>
      <c r="C21" s="174">
        <v>6108</v>
      </c>
      <c r="D21" s="174">
        <v>6708</v>
      </c>
      <c r="E21" s="175"/>
      <c r="F21" s="176">
        <v>6708</v>
      </c>
      <c r="G21" s="177"/>
      <c r="H21" s="178">
        <f t="shared" si="0"/>
        <v>6708</v>
      </c>
    </row>
    <row r="22" spans="1:8" s="1" customFormat="1" ht="12.9" customHeight="1" x14ac:dyDescent="0.25">
      <c r="A22" s="83" t="s">
        <v>74</v>
      </c>
      <c r="B22" s="173" t="s">
        <v>80</v>
      </c>
      <c r="C22" s="174"/>
      <c r="D22" s="174">
        <v>332</v>
      </c>
      <c r="E22" s="175">
        <v>332.3</v>
      </c>
      <c r="F22" s="176"/>
      <c r="G22" s="177"/>
      <c r="H22" s="178">
        <f t="shared" si="0"/>
        <v>332.3</v>
      </c>
    </row>
    <row r="23" spans="1:8" s="1" customFormat="1" ht="12.9" customHeight="1" thickBot="1" x14ac:dyDescent="0.3">
      <c r="A23" s="45" t="s">
        <v>75</v>
      </c>
      <c r="B23" s="100" t="s">
        <v>81</v>
      </c>
      <c r="C23" s="45">
        <v>154</v>
      </c>
      <c r="D23" s="45">
        <v>195</v>
      </c>
      <c r="E23" s="168"/>
      <c r="F23" s="47">
        <v>240</v>
      </c>
      <c r="G23" s="48"/>
      <c r="H23" s="29">
        <f t="shared" si="0"/>
        <v>240</v>
      </c>
    </row>
    <row r="24" spans="1:8" s="54" customFormat="1" ht="21" customHeight="1" thickBot="1" x14ac:dyDescent="0.3">
      <c r="A24" s="13" t="s">
        <v>10</v>
      </c>
      <c r="B24" s="13"/>
      <c r="C24" s="52">
        <f t="shared" ref="C24:H24" si="1">C6+C14+C19</f>
        <v>8790.2999999999993</v>
      </c>
      <c r="D24" s="52">
        <f t="shared" si="1"/>
        <v>10419.799999999999</v>
      </c>
      <c r="E24" s="158">
        <f t="shared" si="1"/>
        <v>2009.2</v>
      </c>
      <c r="F24" s="52">
        <f t="shared" si="1"/>
        <v>7598</v>
      </c>
      <c r="G24" s="52">
        <f t="shared" si="1"/>
        <v>610</v>
      </c>
      <c r="H24" s="53">
        <f t="shared" si="1"/>
        <v>10217.200000000001</v>
      </c>
    </row>
    <row r="25" spans="1:8" s="54" customFormat="1" ht="21" customHeight="1" thickBot="1" x14ac:dyDescent="0.3">
      <c r="A25" s="55"/>
      <c r="B25" s="55"/>
      <c r="C25" s="55"/>
      <c r="D25" s="55"/>
      <c r="E25" s="56"/>
      <c r="F25" s="56"/>
      <c r="G25" s="56"/>
      <c r="H25" s="56"/>
    </row>
    <row r="26" spans="1:8" s="55" customFormat="1" ht="37.5" customHeight="1" thickBot="1" x14ac:dyDescent="0.25">
      <c r="A26" s="7"/>
      <c r="B26" s="7"/>
      <c r="C26" s="8" t="s">
        <v>7</v>
      </c>
      <c r="D26" s="8" t="s">
        <v>17</v>
      </c>
      <c r="E26" s="9" t="s">
        <v>2</v>
      </c>
      <c r="F26" s="10" t="s">
        <v>3</v>
      </c>
      <c r="G26" s="11" t="s">
        <v>4</v>
      </c>
      <c r="H26" s="12" t="s">
        <v>5</v>
      </c>
    </row>
    <row r="27" spans="1:8" s="55" customFormat="1" ht="21" customHeight="1" thickBot="1" x14ac:dyDescent="0.35">
      <c r="A27" s="13" t="s">
        <v>11</v>
      </c>
      <c r="B27" s="13"/>
      <c r="C27" s="13"/>
      <c r="D27" s="13"/>
      <c r="E27" s="191" t="s">
        <v>71</v>
      </c>
      <c r="F27" s="192"/>
      <c r="G27" s="192"/>
      <c r="H27" s="193"/>
    </row>
    <row r="28" spans="1:8" ht="17.25" customHeight="1" thickBot="1" x14ac:dyDescent="0.35">
      <c r="A28" s="58" t="s">
        <v>25</v>
      </c>
      <c r="B28" s="58">
        <v>501</v>
      </c>
      <c r="C28" s="146">
        <f>SUM(C29:C40)</f>
        <v>631</v>
      </c>
      <c r="D28" s="146">
        <f>SUM(D29:D40)</f>
        <v>942</v>
      </c>
      <c r="E28" s="146">
        <f>SUM(E29:E40)</f>
        <v>164</v>
      </c>
      <c r="F28" s="146">
        <f>SUM(F29:F40)</f>
        <v>650</v>
      </c>
      <c r="G28" s="146">
        <f>SUM(G29:G40)</f>
        <v>274</v>
      </c>
      <c r="H28" s="81">
        <f>SUM(E28:G28)</f>
        <v>1088</v>
      </c>
    </row>
    <row r="29" spans="1:8" ht="14.1" customHeight="1" x14ac:dyDescent="0.3">
      <c r="A29" s="102" t="s">
        <v>26</v>
      </c>
      <c r="B29" s="159" t="s">
        <v>56</v>
      </c>
      <c r="C29" s="39">
        <v>53</v>
      </c>
      <c r="D29" s="39">
        <v>120</v>
      </c>
      <c r="E29" s="60">
        <v>80</v>
      </c>
      <c r="F29" s="61">
        <v>85</v>
      </c>
      <c r="G29" s="62">
        <v>8</v>
      </c>
      <c r="H29" s="50">
        <f t="shared" ref="H29:H75" si="2">SUM(E29:G29)</f>
        <v>173</v>
      </c>
    </row>
    <row r="30" spans="1:8" ht="14.1" customHeight="1" x14ac:dyDescent="0.3">
      <c r="A30" s="102" t="s">
        <v>27</v>
      </c>
      <c r="B30" s="99" t="s">
        <v>57</v>
      </c>
      <c r="C30" s="42">
        <v>531</v>
      </c>
      <c r="D30" s="42">
        <v>700</v>
      </c>
      <c r="E30" s="63"/>
      <c r="F30" s="64">
        <v>490</v>
      </c>
      <c r="G30" s="65">
        <v>260</v>
      </c>
      <c r="H30" s="51">
        <f t="shared" si="2"/>
        <v>750</v>
      </c>
    </row>
    <row r="31" spans="1:8" ht="14.1" customHeight="1" x14ac:dyDescent="0.3">
      <c r="A31" s="102" t="s">
        <v>28</v>
      </c>
      <c r="B31" s="99">
        <v>32</v>
      </c>
      <c r="C31" s="42">
        <v>10</v>
      </c>
      <c r="D31" s="42">
        <v>30</v>
      </c>
      <c r="E31" s="63">
        <v>6</v>
      </c>
      <c r="F31" s="64">
        <v>30</v>
      </c>
      <c r="G31" s="65"/>
      <c r="H31" s="51">
        <f t="shared" si="2"/>
        <v>36</v>
      </c>
    </row>
    <row r="32" spans="1:8" ht="14.1" customHeight="1" x14ac:dyDescent="0.3">
      <c r="A32" s="103" t="s">
        <v>29</v>
      </c>
      <c r="B32" s="99">
        <v>33</v>
      </c>
      <c r="C32" s="42">
        <v>5</v>
      </c>
      <c r="D32" s="42">
        <v>10</v>
      </c>
      <c r="E32" s="63">
        <v>7</v>
      </c>
      <c r="F32" s="66">
        <v>5</v>
      </c>
      <c r="G32" s="65"/>
      <c r="H32" s="51">
        <f t="shared" si="2"/>
        <v>12</v>
      </c>
    </row>
    <row r="33" spans="1:25" ht="14.1" customHeight="1" x14ac:dyDescent="0.3">
      <c r="A33" s="103" t="s">
        <v>30</v>
      </c>
      <c r="B33" s="99">
        <v>34</v>
      </c>
      <c r="C33" s="42">
        <v>7</v>
      </c>
      <c r="D33" s="42">
        <v>8</v>
      </c>
      <c r="E33" s="63">
        <v>8</v>
      </c>
      <c r="F33" s="64">
        <v>10</v>
      </c>
      <c r="G33" s="65"/>
      <c r="H33" s="51">
        <f t="shared" si="2"/>
        <v>18</v>
      </c>
    </row>
    <row r="34" spans="1:25" ht="14.1" customHeight="1" x14ac:dyDescent="0.3">
      <c r="A34" s="103" t="s">
        <v>31</v>
      </c>
      <c r="B34" s="99">
        <v>35</v>
      </c>
      <c r="C34" s="42"/>
      <c r="D34" s="42">
        <v>8</v>
      </c>
      <c r="E34" s="63">
        <v>8</v>
      </c>
      <c r="F34" s="67"/>
      <c r="G34" s="65"/>
      <c r="H34" s="51">
        <f t="shared" si="2"/>
        <v>8</v>
      </c>
    </row>
    <row r="35" spans="1:25" ht="14.1" customHeight="1" x14ac:dyDescent="0.3">
      <c r="A35" s="102" t="s">
        <v>32</v>
      </c>
      <c r="B35" s="99" t="s">
        <v>58</v>
      </c>
      <c r="C35" s="42">
        <v>10</v>
      </c>
      <c r="D35" s="42">
        <v>18</v>
      </c>
      <c r="E35" s="63">
        <v>20</v>
      </c>
      <c r="F35" s="64"/>
      <c r="G35" s="65">
        <v>2</v>
      </c>
      <c r="H35" s="51">
        <f t="shared" si="2"/>
        <v>22</v>
      </c>
    </row>
    <row r="36" spans="1:25" ht="14.1" customHeight="1" x14ac:dyDescent="0.3">
      <c r="A36" s="102" t="s">
        <v>33</v>
      </c>
      <c r="B36" s="99">
        <v>37</v>
      </c>
      <c r="C36" s="42"/>
      <c r="D36" s="42">
        <v>11</v>
      </c>
      <c r="E36" s="63"/>
      <c r="F36" s="66">
        <v>10</v>
      </c>
      <c r="G36" s="65"/>
      <c r="H36" s="51">
        <f t="shared" si="2"/>
        <v>10</v>
      </c>
    </row>
    <row r="37" spans="1:25" ht="14.1" customHeight="1" x14ac:dyDescent="0.3">
      <c r="A37" s="102" t="s">
        <v>34</v>
      </c>
      <c r="B37" s="99" t="s">
        <v>59</v>
      </c>
      <c r="C37" s="42">
        <v>15</v>
      </c>
      <c r="D37" s="42">
        <v>37</v>
      </c>
      <c r="E37" s="63">
        <v>35</v>
      </c>
      <c r="F37" s="64">
        <v>20</v>
      </c>
      <c r="G37" s="65">
        <v>4</v>
      </c>
      <c r="H37" s="51">
        <f t="shared" si="2"/>
        <v>59</v>
      </c>
    </row>
    <row r="38" spans="1:25" ht="14.1" customHeight="1" x14ac:dyDescent="0.3">
      <c r="A38" s="68"/>
      <c r="B38" s="68"/>
      <c r="C38" s="69"/>
      <c r="D38" s="69"/>
      <c r="E38" s="63"/>
      <c r="F38" s="64"/>
      <c r="G38" s="65"/>
      <c r="H38" s="51">
        <f t="shared" si="2"/>
        <v>0</v>
      </c>
    </row>
    <row r="39" spans="1:25" ht="14.1" customHeight="1" x14ac:dyDescent="0.3">
      <c r="A39" s="42"/>
      <c r="B39" s="42"/>
      <c r="C39" s="42"/>
      <c r="D39" s="42"/>
      <c r="E39" s="63"/>
      <c r="F39" s="66"/>
      <c r="G39" s="65"/>
      <c r="H39" s="51">
        <f t="shared" si="2"/>
        <v>0</v>
      </c>
    </row>
    <row r="40" spans="1:25" ht="14.1" customHeight="1" thickBot="1" x14ac:dyDescent="0.35">
      <c r="A40" s="45"/>
      <c r="B40" s="45"/>
      <c r="C40" s="45"/>
      <c r="D40" s="45"/>
      <c r="E40" s="71"/>
      <c r="F40" s="33"/>
      <c r="G40" s="34"/>
      <c r="H40" s="72">
        <f t="shared" si="2"/>
        <v>0</v>
      </c>
    </row>
    <row r="41" spans="1:25" ht="16.5" customHeight="1" thickBot="1" x14ac:dyDescent="0.35">
      <c r="A41" s="105" t="s">
        <v>35</v>
      </c>
      <c r="B41" s="105">
        <v>502</v>
      </c>
      <c r="C41" s="105">
        <f>SUM(C42:C45)</f>
        <v>459</v>
      </c>
      <c r="D41" s="105">
        <f>SUM(D42:D45)</f>
        <v>579</v>
      </c>
      <c r="E41" s="105">
        <f>SUM(E42:E45)</f>
        <v>552</v>
      </c>
      <c r="F41" s="105">
        <f>SUM(F42:F45)</f>
        <v>0</v>
      </c>
      <c r="G41" s="105">
        <f>SUM(G42:G45)</f>
        <v>47</v>
      </c>
      <c r="H41" s="105">
        <f>SUM(E41:G41)</f>
        <v>599</v>
      </c>
    </row>
    <row r="42" spans="1:25" ht="14.1" customHeight="1" x14ac:dyDescent="0.3">
      <c r="A42" s="102" t="s">
        <v>36</v>
      </c>
      <c r="B42" s="159" t="s">
        <v>56</v>
      </c>
      <c r="C42" s="39">
        <v>136</v>
      </c>
      <c r="D42" s="39">
        <v>235</v>
      </c>
      <c r="E42" s="60">
        <v>218</v>
      </c>
      <c r="F42" s="187"/>
      <c r="G42" s="104">
        <v>16</v>
      </c>
      <c r="H42" s="50">
        <f>SUM(E42:G42)</f>
        <v>234</v>
      </c>
    </row>
    <row r="43" spans="1:25" ht="14.1" customHeight="1" x14ac:dyDescent="0.3">
      <c r="A43" s="106" t="s">
        <v>37</v>
      </c>
      <c r="B43" s="99" t="s">
        <v>60</v>
      </c>
      <c r="C43" s="42">
        <v>70</v>
      </c>
      <c r="D43" s="42">
        <v>113</v>
      </c>
      <c r="E43" s="63">
        <v>114</v>
      </c>
      <c r="F43" s="186"/>
      <c r="G43" s="66">
        <v>11</v>
      </c>
      <c r="H43" s="51">
        <f t="shared" si="2"/>
        <v>125</v>
      </c>
      <c r="I43" s="195"/>
      <c r="J43" s="196"/>
      <c r="K43" s="196"/>
      <c r="L43" s="196"/>
      <c r="M43" s="196"/>
      <c r="N43" s="196"/>
      <c r="O43" s="196"/>
      <c r="P43" s="196"/>
    </row>
    <row r="44" spans="1:25" ht="14.1" customHeight="1" x14ac:dyDescent="0.3">
      <c r="A44" s="102" t="s">
        <v>38</v>
      </c>
      <c r="B44" s="99" t="s">
        <v>61</v>
      </c>
      <c r="C44" s="42">
        <v>253</v>
      </c>
      <c r="D44" s="42">
        <v>231</v>
      </c>
      <c r="E44" s="63">
        <v>220</v>
      </c>
      <c r="F44" s="186"/>
      <c r="G44" s="66">
        <v>20</v>
      </c>
      <c r="H44" s="51">
        <f t="shared" si="2"/>
        <v>240</v>
      </c>
    </row>
    <row r="45" spans="1:25" ht="14.1" customHeight="1" thickBot="1" x14ac:dyDescent="0.35">
      <c r="A45" s="45"/>
      <c r="B45" s="45"/>
      <c r="C45" s="45"/>
      <c r="D45" s="45"/>
      <c r="E45" s="71"/>
      <c r="F45" s="107"/>
      <c r="G45" s="108"/>
      <c r="H45" s="72">
        <f t="shared" si="2"/>
        <v>0</v>
      </c>
    </row>
    <row r="46" spans="1:25" ht="17.100000000000001" customHeight="1" thickBot="1" x14ac:dyDescent="0.35">
      <c r="A46" s="105" t="s">
        <v>39</v>
      </c>
      <c r="B46" s="121">
        <v>504</v>
      </c>
      <c r="C46" s="105"/>
      <c r="D46" s="105"/>
      <c r="E46" s="148"/>
      <c r="F46" s="149"/>
      <c r="G46" s="150"/>
      <c r="H46" s="147">
        <f>E46+F46+G46</f>
        <v>0</v>
      </c>
    </row>
    <row r="47" spans="1:25" ht="17.100000000000001" customHeight="1" thickBot="1" x14ac:dyDescent="0.35">
      <c r="A47" s="105" t="s">
        <v>40</v>
      </c>
      <c r="B47" s="121">
        <v>511</v>
      </c>
      <c r="C47" s="105">
        <v>444</v>
      </c>
      <c r="D47" s="105">
        <v>129</v>
      </c>
      <c r="E47" s="148">
        <v>100</v>
      </c>
      <c r="F47" s="149"/>
      <c r="G47" s="150">
        <v>10</v>
      </c>
      <c r="H47" s="147">
        <f>E47+F47+G47</f>
        <v>110</v>
      </c>
      <c r="I47" s="195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</row>
    <row r="48" spans="1:25" ht="17.100000000000001" customHeight="1" thickBot="1" x14ac:dyDescent="0.35">
      <c r="A48" s="105" t="s">
        <v>41</v>
      </c>
      <c r="B48" s="121">
        <v>512</v>
      </c>
      <c r="C48" s="105">
        <v>2</v>
      </c>
      <c r="D48" s="105">
        <v>3</v>
      </c>
      <c r="E48" s="105">
        <v>4</v>
      </c>
      <c r="F48" s="105">
        <f>F49+F50</f>
        <v>0</v>
      </c>
      <c r="G48" s="105">
        <f>G49+G50</f>
        <v>0</v>
      </c>
      <c r="H48" s="147">
        <f>E48+F48+G48</f>
        <v>4</v>
      </c>
    </row>
    <row r="49" spans="1:8" ht="14.1" customHeight="1" x14ac:dyDescent="0.3">
      <c r="A49" s="115"/>
      <c r="B49" s="116"/>
      <c r="C49" s="116"/>
      <c r="D49" s="116"/>
      <c r="E49" s="117"/>
      <c r="F49" s="118"/>
      <c r="G49" s="119"/>
      <c r="H49" s="120"/>
    </row>
    <row r="50" spans="1:8" ht="14.1" customHeight="1" thickBot="1" x14ac:dyDescent="0.35">
      <c r="A50" s="109"/>
      <c r="B50" s="110"/>
      <c r="C50" s="110"/>
      <c r="D50" s="110"/>
      <c r="E50" s="111"/>
      <c r="F50" s="112"/>
      <c r="G50" s="113"/>
      <c r="H50" s="114"/>
    </row>
    <row r="51" spans="1:8" ht="17.100000000000001" customHeight="1" thickBot="1" x14ac:dyDescent="0.35">
      <c r="A51" s="122" t="s">
        <v>42</v>
      </c>
      <c r="B51" s="124">
        <v>513</v>
      </c>
      <c r="C51" s="122"/>
      <c r="D51" s="122"/>
      <c r="E51" s="151"/>
      <c r="F51" s="152"/>
      <c r="G51" s="153"/>
      <c r="H51" s="154">
        <f>E51+F51+G51</f>
        <v>0</v>
      </c>
    </row>
    <row r="52" spans="1:8" ht="17.25" customHeight="1" thickBot="1" x14ac:dyDescent="0.35">
      <c r="A52" s="58" t="s">
        <v>13</v>
      </c>
      <c r="B52" s="123">
        <v>518</v>
      </c>
      <c r="C52" s="146">
        <f>SUM(C53:C62)</f>
        <v>103.39999999999999</v>
      </c>
      <c r="D52" s="155">
        <f>SUM(D53:D62)</f>
        <v>258.5</v>
      </c>
      <c r="E52" s="155">
        <f>SUM(E53:E62)</f>
        <v>167.3</v>
      </c>
      <c r="F52" s="146">
        <f>SUM(F53:F62)</f>
        <v>0</v>
      </c>
      <c r="G52" s="146">
        <f>SUM(G53:G62)</f>
        <v>7</v>
      </c>
      <c r="H52" s="81">
        <f t="shared" si="2"/>
        <v>174.3</v>
      </c>
    </row>
    <row r="53" spans="1:8" ht="14.1" customHeight="1" x14ac:dyDescent="0.3">
      <c r="A53" s="102" t="s">
        <v>43</v>
      </c>
      <c r="B53" s="98" t="s">
        <v>62</v>
      </c>
      <c r="C53" s="74">
        <v>10</v>
      </c>
      <c r="D53" s="74">
        <v>13</v>
      </c>
      <c r="E53" s="75">
        <v>14</v>
      </c>
      <c r="F53" s="76"/>
      <c r="G53" s="165">
        <v>1</v>
      </c>
      <c r="H53" s="50">
        <f t="shared" si="2"/>
        <v>15</v>
      </c>
    </row>
    <row r="54" spans="1:8" ht="14.1" customHeight="1" x14ac:dyDescent="0.3">
      <c r="A54" s="102" t="s">
        <v>44</v>
      </c>
      <c r="B54" s="99">
        <v>31</v>
      </c>
      <c r="C54" s="77">
        <v>0.2</v>
      </c>
      <c r="D54" s="77">
        <v>0.5</v>
      </c>
      <c r="E54" s="172">
        <v>0.8</v>
      </c>
      <c r="F54" s="66"/>
      <c r="G54" s="65"/>
      <c r="H54" s="51">
        <f t="shared" si="2"/>
        <v>0.8</v>
      </c>
    </row>
    <row r="55" spans="1:8" ht="14.1" customHeight="1" x14ac:dyDescent="0.3">
      <c r="A55" s="102" t="s">
        <v>45</v>
      </c>
      <c r="B55" s="99" t="s">
        <v>79</v>
      </c>
      <c r="C55" s="77">
        <v>6.6</v>
      </c>
      <c r="D55" s="77">
        <v>2</v>
      </c>
      <c r="E55" s="171">
        <v>2.5</v>
      </c>
      <c r="F55" s="64"/>
      <c r="G55" s="166">
        <v>0.5</v>
      </c>
      <c r="H55" s="51">
        <f t="shared" si="2"/>
        <v>3</v>
      </c>
    </row>
    <row r="56" spans="1:8" ht="14.1" customHeight="1" x14ac:dyDescent="0.3">
      <c r="A56" s="102" t="s">
        <v>46</v>
      </c>
      <c r="B56" s="99">
        <v>43</v>
      </c>
      <c r="C56" s="77"/>
      <c r="D56" s="77"/>
      <c r="E56" s="78"/>
      <c r="F56" s="64"/>
      <c r="G56" s="65"/>
      <c r="H56" s="51">
        <f t="shared" si="2"/>
        <v>0</v>
      </c>
    </row>
    <row r="57" spans="1:8" ht="14.1" customHeight="1" x14ac:dyDescent="0.3">
      <c r="A57" s="102" t="s">
        <v>47</v>
      </c>
      <c r="B57" s="99">
        <v>42</v>
      </c>
      <c r="C57" s="77">
        <v>51.5</v>
      </c>
      <c r="D57" s="77">
        <v>165</v>
      </c>
      <c r="E57" s="78">
        <v>95</v>
      </c>
      <c r="F57" s="64"/>
      <c r="G57" s="65"/>
      <c r="H57" s="51">
        <f t="shared" si="2"/>
        <v>95</v>
      </c>
    </row>
    <row r="58" spans="1:8" ht="14.1" customHeight="1" x14ac:dyDescent="0.3">
      <c r="A58" s="102" t="s">
        <v>48</v>
      </c>
      <c r="B58" s="99" t="s">
        <v>63</v>
      </c>
      <c r="C58" s="77">
        <v>24.7</v>
      </c>
      <c r="D58" s="77">
        <v>35</v>
      </c>
      <c r="E58" s="78">
        <v>40</v>
      </c>
      <c r="F58" s="64"/>
      <c r="G58" s="65">
        <v>4</v>
      </c>
      <c r="H58" s="51">
        <f t="shared" si="2"/>
        <v>44</v>
      </c>
    </row>
    <row r="59" spans="1:8" ht="14.1" customHeight="1" x14ac:dyDescent="0.3">
      <c r="A59" s="102" t="s">
        <v>49</v>
      </c>
      <c r="B59" s="99" t="s">
        <v>64</v>
      </c>
      <c r="C59" s="77">
        <v>7.6</v>
      </c>
      <c r="D59" s="77">
        <v>8</v>
      </c>
      <c r="E59" s="78">
        <v>9</v>
      </c>
      <c r="F59" s="70"/>
      <c r="G59" s="65">
        <v>1</v>
      </c>
      <c r="H59" s="51">
        <f t="shared" si="2"/>
        <v>10</v>
      </c>
    </row>
    <row r="60" spans="1:8" ht="14.1" customHeight="1" x14ac:dyDescent="0.3">
      <c r="A60" s="102" t="s">
        <v>50</v>
      </c>
      <c r="B60" s="99" t="s">
        <v>65</v>
      </c>
      <c r="C60" s="77">
        <v>2.8</v>
      </c>
      <c r="D60" s="77">
        <v>5</v>
      </c>
      <c r="E60" s="78">
        <v>6</v>
      </c>
      <c r="F60" s="64"/>
      <c r="G60" s="166">
        <v>0.5</v>
      </c>
      <c r="H60" s="51">
        <f t="shared" si="2"/>
        <v>6.5</v>
      </c>
    </row>
    <row r="61" spans="1:8" ht="14.1" customHeight="1" x14ac:dyDescent="0.3">
      <c r="A61" s="125" t="s">
        <v>68</v>
      </c>
      <c r="B61" s="100">
        <v>42</v>
      </c>
      <c r="C61" s="126"/>
      <c r="D61" s="126">
        <v>30</v>
      </c>
      <c r="E61" s="79"/>
      <c r="F61" s="33"/>
      <c r="G61" s="34"/>
      <c r="H61" s="72"/>
    </row>
    <row r="62" spans="1:8" ht="14.1" customHeight="1" thickBot="1" x14ac:dyDescent="0.35">
      <c r="A62" s="179" t="s">
        <v>82</v>
      </c>
      <c r="B62" s="180"/>
      <c r="C62" s="181"/>
      <c r="D62" s="181"/>
      <c r="E62" s="182"/>
      <c r="F62" s="183"/>
      <c r="G62" s="184"/>
      <c r="H62" s="185">
        <f t="shared" si="2"/>
        <v>0</v>
      </c>
    </row>
    <row r="63" spans="1:8" ht="17.100000000000001" customHeight="1" thickBot="1" x14ac:dyDescent="0.35">
      <c r="A63" s="140" t="s">
        <v>51</v>
      </c>
      <c r="B63" s="142">
        <v>521</v>
      </c>
      <c r="C63" s="140">
        <v>4781</v>
      </c>
      <c r="D63" s="127">
        <v>5344</v>
      </c>
      <c r="E63" s="128">
        <v>130</v>
      </c>
      <c r="F63" s="129">
        <v>5025</v>
      </c>
      <c r="G63" s="128">
        <v>164</v>
      </c>
      <c r="H63" s="130">
        <f>SUM(E63:G63)</f>
        <v>5319</v>
      </c>
    </row>
    <row r="64" spans="1:8" ht="17.100000000000001" customHeight="1" thickBot="1" x14ac:dyDescent="0.35">
      <c r="A64" s="140" t="s">
        <v>52</v>
      </c>
      <c r="B64" s="142">
        <v>524</v>
      </c>
      <c r="C64" s="131">
        <v>1565</v>
      </c>
      <c r="D64" s="131">
        <v>1772</v>
      </c>
      <c r="E64" s="132"/>
      <c r="F64" s="133">
        <v>1689</v>
      </c>
      <c r="G64" s="132">
        <v>56</v>
      </c>
      <c r="H64" s="130">
        <f>SUM(E64:G64)</f>
        <v>1745</v>
      </c>
    </row>
    <row r="65" spans="1:12" ht="17.100000000000001" customHeight="1" thickBot="1" x14ac:dyDescent="0.35">
      <c r="A65" s="141" t="s">
        <v>83</v>
      </c>
      <c r="B65" s="143">
        <v>525</v>
      </c>
      <c r="C65" s="160">
        <v>40.5</v>
      </c>
      <c r="D65" s="134">
        <v>50</v>
      </c>
      <c r="E65" s="135"/>
      <c r="F65" s="136">
        <v>24</v>
      </c>
      <c r="G65" s="135">
        <v>1</v>
      </c>
      <c r="H65" s="130">
        <f>SUM(E65:G65)</f>
        <v>25</v>
      </c>
    </row>
    <row r="66" spans="1:12" ht="17.100000000000001" customHeight="1" thickBot="1" x14ac:dyDescent="0.35">
      <c r="A66" s="137" t="s">
        <v>53</v>
      </c>
      <c r="B66" s="144">
        <v>527</v>
      </c>
      <c r="C66" s="138">
        <f>SUM(C67:C71)</f>
        <v>116.2</v>
      </c>
      <c r="D66" s="138">
        <f>SUM(D67:D71)</f>
        <v>133</v>
      </c>
      <c r="E66" s="139">
        <f>SUM(E67:E71)</f>
        <v>17</v>
      </c>
      <c r="F66" s="138">
        <f>SUM(F67:F71)</f>
        <v>115</v>
      </c>
      <c r="G66" s="139">
        <f>SUM(G67:G71)</f>
        <v>3</v>
      </c>
      <c r="H66" s="139">
        <f t="shared" si="2"/>
        <v>135</v>
      </c>
    </row>
    <row r="67" spans="1:12" s="1" customFormat="1" ht="14.1" customHeight="1" x14ac:dyDescent="0.25">
      <c r="A67" s="145" t="s">
        <v>54</v>
      </c>
      <c r="B67" s="98" t="s">
        <v>66</v>
      </c>
      <c r="C67" s="39">
        <v>93.6</v>
      </c>
      <c r="D67" s="39">
        <v>104</v>
      </c>
      <c r="E67" s="40"/>
      <c r="F67" s="80">
        <v>101</v>
      </c>
      <c r="G67" s="23">
        <v>3</v>
      </c>
      <c r="H67" s="50">
        <f t="shared" si="2"/>
        <v>104</v>
      </c>
    </row>
    <row r="68" spans="1:12" s="1" customFormat="1" ht="14.1" customHeight="1" x14ac:dyDescent="0.25">
      <c r="A68" s="102" t="s">
        <v>55</v>
      </c>
      <c r="B68" s="98">
        <v>35</v>
      </c>
      <c r="C68" s="39">
        <v>11.2</v>
      </c>
      <c r="D68" s="39">
        <v>15</v>
      </c>
      <c r="E68" s="40">
        <v>13</v>
      </c>
      <c r="F68" s="22">
        <v>6</v>
      </c>
      <c r="G68" s="23"/>
      <c r="H68" s="50">
        <f t="shared" si="2"/>
        <v>19</v>
      </c>
      <c r="L68" s="1" t="s">
        <v>70</v>
      </c>
    </row>
    <row r="69" spans="1:12" s="1" customFormat="1" ht="14.1" customHeight="1" x14ac:dyDescent="0.25">
      <c r="A69" s="102" t="s">
        <v>69</v>
      </c>
      <c r="B69" s="99">
        <v>55</v>
      </c>
      <c r="C69" s="42">
        <v>11.4</v>
      </c>
      <c r="D69" s="42">
        <v>10</v>
      </c>
      <c r="E69" s="43"/>
      <c r="F69" s="44">
        <v>8</v>
      </c>
      <c r="G69" s="28"/>
      <c r="H69" s="50">
        <f t="shared" si="2"/>
        <v>8</v>
      </c>
    </row>
    <row r="70" spans="1:12" s="1" customFormat="1" ht="14.1" customHeight="1" x14ac:dyDescent="0.25">
      <c r="A70" s="1" t="s">
        <v>67</v>
      </c>
      <c r="B70" s="100">
        <v>30</v>
      </c>
      <c r="C70" s="45"/>
      <c r="D70" s="45">
        <v>4</v>
      </c>
      <c r="E70" s="46">
        <v>4</v>
      </c>
      <c r="F70" s="47"/>
      <c r="G70" s="48"/>
      <c r="H70" s="50">
        <f t="shared" si="2"/>
        <v>4</v>
      </c>
    </row>
    <row r="71" spans="1:12" s="1" customFormat="1" ht="14.1" customHeight="1" thickBot="1" x14ac:dyDescent="0.3">
      <c r="A71" s="45"/>
      <c r="B71" s="45"/>
      <c r="C71" s="45"/>
      <c r="D71" s="45"/>
      <c r="E71" s="46"/>
      <c r="F71" s="57"/>
      <c r="G71" s="48"/>
      <c r="H71" s="50">
        <f t="shared" si="2"/>
        <v>0</v>
      </c>
    </row>
    <row r="72" spans="1:12" ht="17.25" customHeight="1" thickBot="1" x14ac:dyDescent="0.35">
      <c r="A72" s="58" t="s">
        <v>84</v>
      </c>
      <c r="B72" s="123">
        <v>549</v>
      </c>
      <c r="C72" s="59"/>
      <c r="D72" s="59"/>
      <c r="E72" s="59">
        <v>25</v>
      </c>
      <c r="F72" s="59"/>
      <c r="G72" s="59"/>
      <c r="H72" s="81">
        <f t="shared" si="2"/>
        <v>25</v>
      </c>
    </row>
    <row r="73" spans="1:12" s="19" customFormat="1" ht="17.25" customHeight="1" thickBot="1" x14ac:dyDescent="0.3">
      <c r="A73" s="58" t="s">
        <v>77</v>
      </c>
      <c r="B73" s="123">
        <v>551</v>
      </c>
      <c r="C73" s="146">
        <v>266</v>
      </c>
      <c r="D73" s="155">
        <v>497.9</v>
      </c>
      <c r="E73" s="73">
        <v>477.9</v>
      </c>
      <c r="F73" s="73"/>
      <c r="G73" s="73">
        <v>20</v>
      </c>
      <c r="H73" s="81">
        <f t="shared" si="2"/>
        <v>497.9</v>
      </c>
    </row>
    <row r="74" spans="1:12" s="19" customFormat="1" ht="17.25" customHeight="1" thickBot="1" x14ac:dyDescent="0.3">
      <c r="A74" s="58" t="s">
        <v>76</v>
      </c>
      <c r="B74" s="123">
        <v>551</v>
      </c>
      <c r="C74" s="146"/>
      <c r="D74" s="146">
        <v>332</v>
      </c>
      <c r="E74" s="73">
        <v>332</v>
      </c>
      <c r="F74" s="73"/>
      <c r="G74" s="82"/>
      <c r="H74" s="81">
        <f t="shared" si="2"/>
        <v>332</v>
      </c>
    </row>
    <row r="75" spans="1:12" s="19" customFormat="1" ht="15" customHeight="1" thickBot="1" x14ac:dyDescent="0.3">
      <c r="A75" s="58" t="s">
        <v>12</v>
      </c>
      <c r="B75" s="123">
        <v>558</v>
      </c>
      <c r="C75" s="58">
        <v>348</v>
      </c>
      <c r="D75" s="58">
        <v>239</v>
      </c>
      <c r="E75" s="73">
        <v>40</v>
      </c>
      <c r="F75" s="82">
        <v>95</v>
      </c>
      <c r="G75" s="164">
        <v>18</v>
      </c>
      <c r="H75" s="81">
        <f t="shared" si="2"/>
        <v>153</v>
      </c>
    </row>
    <row r="76" spans="1:12" s="25" customFormat="1" ht="14.1" customHeight="1" thickBot="1" x14ac:dyDescent="0.3">
      <c r="A76" s="83"/>
      <c r="B76" s="83"/>
      <c r="C76" s="83"/>
      <c r="D76" s="83"/>
      <c r="E76" s="84"/>
      <c r="F76" s="85"/>
      <c r="G76" s="86"/>
      <c r="H76" s="87"/>
    </row>
    <row r="77" spans="1:12" s="54" customFormat="1" ht="26.25" customHeight="1" thickBot="1" x14ac:dyDescent="0.3">
      <c r="A77" s="13" t="s">
        <v>14</v>
      </c>
      <c r="B77" s="13"/>
      <c r="C77" s="88">
        <f>C28+C41+C46+C47+C48+C51+C52+C63+C64+C65+C66+C72+C73+C75</f>
        <v>8756.0999999999985</v>
      </c>
      <c r="D77" s="88">
        <f>D28+D41+D46+D47+D48+D51+D52+D63+D64+D65+D66+D72+D73+D74+D75</f>
        <v>10279.4</v>
      </c>
      <c r="E77" s="167">
        <f>E28+E41+E46+E47+E48+E51+E52+E63+E64+E65+E66+E72+E73+E74+E75</f>
        <v>2009.1999999999998</v>
      </c>
      <c r="F77" s="88">
        <f>F28+F41+F46+F47+F48+F51+F52+F63+F64+F65+F66+F72+F73+F75</f>
        <v>7598</v>
      </c>
      <c r="G77" s="88">
        <f>G28+G41+G46+G47+G48+G51+G52+G63+G64+G65+G66+G72+G73+G75</f>
        <v>600</v>
      </c>
      <c r="H77" s="89">
        <f>SUM(E77:G77)</f>
        <v>10207.200000000001</v>
      </c>
    </row>
    <row r="78" spans="1:12" s="54" customFormat="1" ht="18" customHeight="1" thickBot="1" x14ac:dyDescent="0.3">
      <c r="A78" s="90" t="s">
        <v>15</v>
      </c>
      <c r="B78" s="90"/>
      <c r="C78" s="91">
        <f>C24-C77</f>
        <v>34.200000000000728</v>
      </c>
      <c r="D78" s="91">
        <f>D24-D77</f>
        <v>140.39999999999964</v>
      </c>
      <c r="E78" s="92">
        <f>E24-E77</f>
        <v>0</v>
      </c>
      <c r="F78" s="91">
        <f>F24-F77</f>
        <v>0</v>
      </c>
      <c r="G78" s="91">
        <f>G24-G77</f>
        <v>10</v>
      </c>
      <c r="H78" s="93">
        <f>E78+G78</f>
        <v>10</v>
      </c>
    </row>
    <row r="79" spans="1:12" s="94" customFormat="1" ht="10.5" customHeight="1" x14ac:dyDescent="0.3">
      <c r="A79" s="190"/>
      <c r="B79" s="190"/>
      <c r="C79" s="190"/>
      <c r="D79" s="190"/>
      <c r="E79" s="190"/>
    </row>
    <row r="80" spans="1:12" x14ac:dyDescent="0.3">
      <c r="A80" s="2" t="s">
        <v>85</v>
      </c>
      <c r="C80" s="2" t="s">
        <v>16</v>
      </c>
    </row>
    <row r="81" spans="1:18" x14ac:dyDescent="0.3">
      <c r="A81" s="2" t="s">
        <v>86</v>
      </c>
      <c r="C81" s="2" t="s">
        <v>16</v>
      </c>
    </row>
    <row r="84" spans="1:18" x14ac:dyDescent="0.3"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</row>
    <row r="85" spans="1:18" x14ac:dyDescent="0.3"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</row>
    <row r="87" spans="1:18" x14ac:dyDescent="0.3">
      <c r="A87" s="19"/>
    </row>
  </sheetData>
  <mergeCells count="7">
    <mergeCell ref="E5:H5"/>
    <mergeCell ref="A79:E79"/>
    <mergeCell ref="E27:H27"/>
    <mergeCell ref="B84:R84"/>
    <mergeCell ref="B85:R85"/>
    <mergeCell ref="I47:Y47"/>
    <mergeCell ref="I43:P4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Moučková</dc:creator>
  <cp:lastModifiedBy>1.MŠ Velké Opatovice</cp:lastModifiedBy>
  <dcterms:created xsi:type="dcterms:W3CDTF">2022-10-06T05:01:32Z</dcterms:created>
  <dcterms:modified xsi:type="dcterms:W3CDTF">2023-12-19T15:51:04Z</dcterms:modified>
</cp:coreProperties>
</file>